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68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<sst xmlns="http://schemas.openxmlformats.org/spreadsheetml/2006/main" count="60" uniqueCount="56">
  <si>
    <t>Начислено всего</t>
  </si>
  <si>
    <t>Вид начисления</t>
  </si>
  <si>
    <t>Водоотведение</t>
  </si>
  <si>
    <t>ГВС</t>
  </si>
  <si>
    <t>Обслуживание и ремонт общедомовых узлов учета тепловой энергии</t>
  </si>
  <si>
    <t>Обслуживание повысительных насосов</t>
  </si>
  <si>
    <t>Обслуживание светильников наружного освещения</t>
  </si>
  <si>
    <t>Содержание и текущий ремонт МОП МКД</t>
  </si>
  <si>
    <t>Т/о ИТП гор. водоснабжения</t>
  </si>
  <si>
    <t>ХВС</t>
  </si>
  <si>
    <t>Электроэнергия</t>
  </si>
  <si>
    <t xml:space="preserve">Отопление </t>
  </si>
  <si>
    <t>Оплачено всего</t>
  </si>
  <si>
    <t>Утверждаю:</t>
  </si>
  <si>
    <t>Директор УК "Весна"</t>
  </si>
  <si>
    <t xml:space="preserve">/___________/ Останин А.В. </t>
  </si>
  <si>
    <t>Итого:</t>
  </si>
  <si>
    <t xml:space="preserve">Отчет </t>
  </si>
  <si>
    <t>Составил: Гл. инженер ООО УК "Весна"</t>
  </si>
  <si>
    <t>Перевозчиков С. Ф.</t>
  </si>
  <si>
    <t>тел. №</t>
  </si>
  <si>
    <t>Ознакомлен: ________________________/____________/  кв №____</t>
  </si>
  <si>
    <t>г. Ижевск</t>
  </si>
  <si>
    <t xml:space="preserve"> по содержанию и текущему ремонту многоквартирного дома № 39 ул. Буммашевская</t>
  </si>
  <si>
    <t>за период ноябрь 2014 г. - январь 2015 года.</t>
  </si>
  <si>
    <t>27.02.2015г.</t>
  </si>
  <si>
    <t>Задолженность на 26.02.15</t>
  </si>
  <si>
    <t>Аванс</t>
  </si>
  <si>
    <t>Водоснабжение ОДН</t>
  </si>
  <si>
    <t>Электроснабжение ОДН</t>
  </si>
  <si>
    <t>Организация ООО УК "ВЕСНА"</t>
  </si>
  <si>
    <t>Ижевск, Буммашевская, 39</t>
  </si>
  <si>
    <t>Механизированная уборка придомовой территории</t>
  </si>
  <si>
    <t>Изготовление и монтаж домовых указателей</t>
  </si>
  <si>
    <t>Услуги МФЦ</t>
  </si>
  <si>
    <t>Услуги банка</t>
  </si>
  <si>
    <t>Заработная плата с отчислениями</t>
  </si>
  <si>
    <t>электрик</t>
  </si>
  <si>
    <t>сантехник</t>
  </si>
  <si>
    <t>уборщица-дворник</t>
  </si>
  <si>
    <t>диспетчер</t>
  </si>
  <si>
    <t>Оборудование уборной комнаты уборщика</t>
  </si>
  <si>
    <t>итр</t>
  </si>
  <si>
    <t>Отопление</t>
  </si>
  <si>
    <t>Фактические расходы</t>
  </si>
  <si>
    <t>общая задолженность населения</t>
  </si>
  <si>
    <t>оплата населения за коммунальные услуги</t>
  </si>
  <si>
    <t>начислено за коммунальные услуги</t>
  </si>
  <si>
    <t>начисленно за содержание и текущий ремонт</t>
  </si>
  <si>
    <t>оплата населения за содержание и текущий ремонт</t>
  </si>
  <si>
    <t>задолженность населения за коммунальные услуги</t>
  </si>
  <si>
    <t>задолженность населения за содержание и текущий ремонт</t>
  </si>
  <si>
    <t>Всего:</t>
  </si>
  <si>
    <t>Вывоз крупногабаритного и твердобытового мусора</t>
  </si>
  <si>
    <t>Аварийная служба</t>
  </si>
  <si>
    <t>монтаж новогодней ели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</si>
</sst>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 indent="2"/>
    </xf>
    <xf numFmtId="4" fontId="2" fillId="0" borderId="10" xfId="0" applyNumberFormat="1" applyFont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horizontal="right" vertical="top"/>
    </xf>
    <xf numFmtId="0" fontId="2" fillId="35" borderId="10" xfId="0" applyNumberFormat="1" applyFont="1" applyFill="1" applyBorder="1" applyAlignment="1">
      <alignment horizontal="left" vertical="top" wrapText="1" indent="2"/>
    </xf>
    <xf numFmtId="4" fontId="2" fillId="35" borderId="10" xfId="0" applyNumberFormat="1" applyFont="1" applyFill="1" applyBorder="1" applyAlignment="1">
      <alignment horizontal="right" vertical="top"/>
    </xf>
    <xf numFmtId="0" fontId="2" fillId="35" borderId="0" xfId="0" applyFont="1" applyFill="1" applyAlignment="1">
      <alignment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35" borderId="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63"/>
  <sheetViews>
    <sheetView tabSelected="1" zoomScale="70" zoomScaleNormal="70" zoomScalePageLayoutView="0" workbookViewId="0" topLeftCell="A16">
      <selection activeCell="H28" sqref="H28"/>
    </sheetView>
  </sheetViews>
  <sheetFormatPr defaultColWidth="10.66015625" defaultRowHeight="14.25" customHeight="1" outlineLevelRow="1"/>
  <cols>
    <col min="1" max="1" width="75.33203125" style="1" customWidth="1"/>
    <col min="2" max="2" width="19.16015625" style="2" customWidth="1"/>
    <col min="3" max="3" width="18.66015625" style="2" customWidth="1"/>
    <col min="4" max="4" width="17.66015625" style="2" customWidth="1"/>
    <col min="5" max="5" width="23.33203125" style="2" customWidth="1"/>
    <col min="6" max="16384" width="10.66015625" style="3" customWidth="1"/>
  </cols>
  <sheetData>
    <row r="1" ht="14.25" customHeight="1">
      <c r="E1" s="2" t="s">
        <v>13</v>
      </c>
    </row>
    <row r="2" spans="1:5" ht="17.25" customHeight="1">
      <c r="A2" s="18"/>
      <c r="E2" s="2" t="s">
        <v>14</v>
      </c>
    </row>
    <row r="3" spans="4:5" ht="18.75" customHeight="1">
      <c r="D3" s="3"/>
      <c r="E3" s="2" t="s">
        <v>15</v>
      </c>
    </row>
    <row r="4" spans="1:5" ht="19.5" customHeight="1">
      <c r="A4" s="1" t="s">
        <v>22</v>
      </c>
      <c r="E4" s="2" t="s">
        <v>25</v>
      </c>
    </row>
    <row r="5" spans="1:5" ht="17.25" customHeight="1">
      <c r="A5" s="23" t="s">
        <v>17</v>
      </c>
      <c r="B5" s="23"/>
      <c r="C5" s="23"/>
      <c r="D5" s="23"/>
      <c r="E5" s="23"/>
    </row>
    <row r="6" spans="1:5" ht="17.25" customHeight="1">
      <c r="A6" s="23" t="s">
        <v>23</v>
      </c>
      <c r="B6" s="23"/>
      <c r="C6" s="23"/>
      <c r="D6" s="23"/>
      <c r="E6" s="23"/>
    </row>
    <row r="7" spans="1:5" ht="14.25" customHeight="1">
      <c r="A7" s="24" t="s">
        <v>24</v>
      </c>
      <c r="B7" s="24"/>
      <c r="C7" s="24"/>
      <c r="D7" s="24"/>
      <c r="E7" s="24"/>
    </row>
    <row r="8" spans="2:5" s="1" customFormat="1" ht="14.25" customHeight="1">
      <c r="B8" s="2"/>
      <c r="C8" s="2"/>
      <c r="D8" s="2"/>
      <c r="E8" s="2"/>
    </row>
    <row r="9" spans="1:5" ht="18" customHeight="1">
      <c r="A9" s="4" t="s">
        <v>30</v>
      </c>
      <c r="B9" s="20" t="s">
        <v>44</v>
      </c>
      <c r="C9" s="20" t="s">
        <v>0</v>
      </c>
      <c r="D9" s="21" t="s">
        <v>12</v>
      </c>
      <c r="E9" s="20" t="s">
        <v>26</v>
      </c>
    </row>
    <row r="10" spans="1:5" ht="18" customHeight="1">
      <c r="A10" s="4" t="s">
        <v>31</v>
      </c>
      <c r="B10" s="20"/>
      <c r="C10" s="20"/>
      <c r="D10" s="22"/>
      <c r="E10" s="20"/>
    </row>
    <row r="11" spans="1:5" ht="18" customHeight="1">
      <c r="A11" s="19" t="s">
        <v>1</v>
      </c>
      <c r="B11" s="5"/>
      <c r="C11" s="5">
        <v>614988.25</v>
      </c>
      <c r="D11" s="5">
        <v>40263.39</v>
      </c>
      <c r="E11" s="5">
        <v>574725.65</v>
      </c>
    </row>
    <row r="12" spans="1:5" s="12" customFormat="1" ht="18.75" customHeight="1" outlineLevel="1">
      <c r="A12" s="10" t="s">
        <v>27</v>
      </c>
      <c r="B12" s="11"/>
      <c r="C12" s="11"/>
      <c r="D12" s="11"/>
      <c r="E12" s="11">
        <v>0.79</v>
      </c>
    </row>
    <row r="13" spans="1:5" s="12" customFormat="1" ht="18.75" customHeight="1" outlineLevel="1">
      <c r="A13" s="10" t="s">
        <v>2</v>
      </c>
      <c r="B13" s="11"/>
      <c r="C13" s="11">
        <v>2124.33</v>
      </c>
      <c r="D13" s="11">
        <v>81.72</v>
      </c>
      <c r="E13" s="11">
        <f>C13-D13</f>
        <v>2042.61</v>
      </c>
    </row>
    <row r="14" spans="1:5" s="12" customFormat="1" ht="18.75" customHeight="1" outlineLevel="1">
      <c r="A14" s="10" t="s">
        <v>28</v>
      </c>
      <c r="B14" s="11"/>
      <c r="C14" s="11">
        <v>1702.09</v>
      </c>
      <c r="D14" s="11">
        <v>6.64</v>
      </c>
      <c r="E14" s="11">
        <f>C14-D14</f>
        <v>1695.4499999999998</v>
      </c>
    </row>
    <row r="15" spans="1:5" s="12" customFormat="1" ht="18.75" customHeight="1" outlineLevel="1">
      <c r="A15" s="10" t="s">
        <v>3</v>
      </c>
      <c r="B15" s="11"/>
      <c r="C15" s="11">
        <v>2202.57</v>
      </c>
      <c r="D15" s="11">
        <v>13.88</v>
      </c>
      <c r="E15" s="11">
        <f>C15-D15</f>
        <v>2188.69</v>
      </c>
    </row>
    <row r="16" spans="1:5" s="12" customFormat="1" ht="18.75" customHeight="1" outlineLevel="1">
      <c r="A16" s="10" t="s">
        <v>4</v>
      </c>
      <c r="B16" s="11"/>
      <c r="C16" s="11">
        <v>9100.13</v>
      </c>
      <c r="D16" s="11">
        <v>35.49</v>
      </c>
      <c r="E16" s="11">
        <f>C16-D16</f>
        <v>9064.64</v>
      </c>
    </row>
    <row r="17" spans="1:5" ht="18.75" customHeight="1" outlineLevel="1">
      <c r="A17" s="6" t="s">
        <v>5</v>
      </c>
      <c r="B17" s="7"/>
      <c r="C17" s="7">
        <v>1820.07</v>
      </c>
      <c r="D17" s="7">
        <v>7.1</v>
      </c>
      <c r="E17" s="7">
        <f>C17-D17</f>
        <v>1812.97</v>
      </c>
    </row>
    <row r="18" spans="1:5" ht="18.75" customHeight="1" outlineLevel="1">
      <c r="A18" s="6" t="s">
        <v>6</v>
      </c>
      <c r="B18" s="7"/>
      <c r="C18" s="7">
        <v>520.05</v>
      </c>
      <c r="D18" s="7">
        <v>2.03</v>
      </c>
      <c r="E18" s="7">
        <v>518.02</v>
      </c>
    </row>
    <row r="19" spans="1:5" ht="18.75" customHeight="1" outlineLevel="1">
      <c r="A19" s="6" t="s">
        <v>11</v>
      </c>
      <c r="B19" s="7"/>
      <c r="C19" s="11"/>
      <c r="D19" s="11">
        <v>295.82</v>
      </c>
      <c r="E19" s="11">
        <f aca="true" t="shared" si="0" ref="E19:E25">B19+C19-D19</f>
        <v>-295.82</v>
      </c>
    </row>
    <row r="20" spans="1:5" ht="18.75" customHeight="1" outlineLevel="1">
      <c r="A20" s="6" t="s">
        <v>43</v>
      </c>
      <c r="B20" s="7"/>
      <c r="C20" s="11">
        <v>337664.1</v>
      </c>
      <c r="D20" s="11">
        <v>38595.72</v>
      </c>
      <c r="E20" s="11">
        <f t="shared" si="0"/>
        <v>299068.38</v>
      </c>
    </row>
    <row r="21" spans="1:5" ht="18.75" customHeight="1" outlineLevel="1">
      <c r="A21" s="6" t="s">
        <v>8</v>
      </c>
      <c r="B21" s="7"/>
      <c r="C21" s="11">
        <v>29770.45</v>
      </c>
      <c r="D21" s="11">
        <v>116.1</v>
      </c>
      <c r="E21" s="11">
        <f t="shared" si="0"/>
        <v>29654.350000000002</v>
      </c>
    </row>
    <row r="22" spans="1:5" ht="18.75" customHeight="1" outlineLevel="1">
      <c r="A22" s="6" t="s">
        <v>9</v>
      </c>
      <c r="B22" s="7"/>
      <c r="C22" s="11">
        <v>2544.63</v>
      </c>
      <c r="D22" s="11">
        <v>102.04</v>
      </c>
      <c r="E22" s="11">
        <f t="shared" si="0"/>
        <v>2442.59</v>
      </c>
    </row>
    <row r="23" spans="1:5" ht="18.75" customHeight="1" outlineLevel="1">
      <c r="A23" s="6" t="s">
        <v>29</v>
      </c>
      <c r="B23" s="7"/>
      <c r="C23" s="7">
        <v>8190.79</v>
      </c>
      <c r="D23" s="7">
        <v>0</v>
      </c>
      <c r="E23" s="7">
        <f t="shared" si="0"/>
        <v>8190.79</v>
      </c>
    </row>
    <row r="24" spans="1:5" ht="18.75" customHeight="1" outlineLevel="1">
      <c r="A24" s="6" t="s">
        <v>10</v>
      </c>
      <c r="B24" s="7"/>
      <c r="C24" s="7">
        <v>30846.82</v>
      </c>
      <c r="D24" s="7">
        <v>271.7</v>
      </c>
      <c r="E24" s="7">
        <f t="shared" si="0"/>
        <v>30575.12</v>
      </c>
    </row>
    <row r="25" spans="1:5" ht="18.75" customHeight="1">
      <c r="A25" s="6" t="s">
        <v>7</v>
      </c>
      <c r="B25" s="7"/>
      <c r="C25" s="7">
        <v>188502.22</v>
      </c>
      <c r="D25" s="7">
        <v>735.15</v>
      </c>
      <c r="E25" s="7">
        <f t="shared" si="0"/>
        <v>187767.07</v>
      </c>
    </row>
    <row r="26" spans="1:5" ht="18.75" customHeight="1">
      <c r="A26" s="6" t="s">
        <v>36</v>
      </c>
      <c r="B26" s="7">
        <f>SUM(B27:B30)</f>
        <v>123582</v>
      </c>
      <c r="C26" s="7"/>
      <c r="D26" s="7"/>
      <c r="E26" s="7"/>
    </row>
    <row r="27" spans="1:5" ht="18.75" customHeight="1">
      <c r="A27" s="6" t="s">
        <v>37</v>
      </c>
      <c r="B27" s="7">
        <v>31680</v>
      </c>
      <c r="C27" s="7"/>
      <c r="D27" s="7"/>
      <c r="E27" s="7"/>
    </row>
    <row r="28" spans="1:5" ht="18.75" customHeight="1">
      <c r="A28" s="6" t="s">
        <v>38</v>
      </c>
      <c r="B28" s="7">
        <v>55440</v>
      </c>
      <c r="C28" s="7"/>
      <c r="D28" s="7"/>
      <c r="E28" s="7"/>
    </row>
    <row r="29" spans="1:5" ht="18.75" customHeight="1">
      <c r="A29" s="6" t="s">
        <v>39</v>
      </c>
      <c r="B29" s="7">
        <v>15210</v>
      </c>
      <c r="C29" s="7"/>
      <c r="D29" s="7"/>
      <c r="E29" s="7"/>
    </row>
    <row r="30" spans="1:5" ht="18.75" customHeight="1">
      <c r="A30" s="6" t="s">
        <v>40</v>
      </c>
      <c r="B30" s="7">
        <v>21252</v>
      </c>
      <c r="C30" s="7"/>
      <c r="D30" s="7"/>
      <c r="E30" s="7"/>
    </row>
    <row r="31" spans="1:5" ht="18.75" customHeight="1">
      <c r="A31" s="6" t="s">
        <v>42</v>
      </c>
      <c r="B31" s="7">
        <f>19800*2</f>
        <v>39600</v>
      </c>
      <c r="C31" s="7"/>
      <c r="D31" s="7"/>
      <c r="E31" s="7"/>
    </row>
    <row r="32" spans="1:5" ht="18.75" customHeight="1">
      <c r="A32" s="6" t="s">
        <v>32</v>
      </c>
      <c r="B32" s="7">
        <v>45000</v>
      </c>
      <c r="C32" s="7"/>
      <c r="D32" s="7"/>
      <c r="E32" s="7"/>
    </row>
    <row r="33" spans="1:5" ht="19.5" customHeight="1">
      <c r="A33" s="6" t="s">
        <v>53</v>
      </c>
      <c r="B33" s="7">
        <f>2*15254</f>
        <v>30508</v>
      </c>
      <c r="C33" s="7"/>
      <c r="D33" s="7"/>
      <c r="E33" s="7"/>
    </row>
    <row r="34" spans="1:5" ht="18" customHeight="1">
      <c r="A34" s="6" t="s">
        <v>55</v>
      </c>
      <c r="B34" s="7">
        <v>8000</v>
      </c>
      <c r="C34" s="7"/>
      <c r="D34" s="7"/>
      <c r="E34" s="7"/>
    </row>
    <row r="35" spans="1:5" ht="20.25" customHeight="1">
      <c r="A35" s="6" t="s">
        <v>41</v>
      </c>
      <c r="B35" s="7">
        <v>5900</v>
      </c>
      <c r="C35" s="7"/>
      <c r="D35" s="7"/>
      <c r="E35" s="7"/>
    </row>
    <row r="36" spans="1:5" ht="18.75" customHeight="1">
      <c r="A36" s="6" t="s">
        <v>33</v>
      </c>
      <c r="B36" s="7">
        <v>4080</v>
      </c>
      <c r="C36" s="7"/>
      <c r="D36" s="7"/>
      <c r="E36" s="7"/>
    </row>
    <row r="37" spans="1:5" ht="18.75" customHeight="1">
      <c r="A37" s="6" t="s">
        <v>54</v>
      </c>
      <c r="B37" s="7">
        <f>2*0.14*7445</f>
        <v>2084.6000000000004</v>
      </c>
      <c r="C37" s="7"/>
      <c r="D37" s="7"/>
      <c r="E37" s="7"/>
    </row>
    <row r="38" spans="1:5" ht="18.75" customHeight="1">
      <c r="A38" s="6" t="s">
        <v>2</v>
      </c>
      <c r="B38" s="7">
        <f>C13</f>
        <v>2124.33</v>
      </c>
      <c r="C38" s="7"/>
      <c r="D38" s="7"/>
      <c r="E38" s="7"/>
    </row>
    <row r="39" spans="1:5" ht="18.75" customHeight="1">
      <c r="A39" s="6" t="s">
        <v>9</v>
      </c>
      <c r="B39" s="7">
        <f>C22+C14</f>
        <v>4246.72</v>
      </c>
      <c r="C39" s="7"/>
      <c r="D39" s="7"/>
      <c r="E39" s="7"/>
    </row>
    <row r="40" spans="1:5" ht="18.75" customHeight="1">
      <c r="A40" s="6" t="s">
        <v>10</v>
      </c>
      <c r="B40" s="7">
        <f>C23+C24</f>
        <v>39037.61</v>
      </c>
      <c r="C40" s="7"/>
      <c r="D40" s="7"/>
      <c r="E40" s="7"/>
    </row>
    <row r="41" spans="1:5" ht="18.75" customHeight="1">
      <c r="A41" s="6" t="s">
        <v>43</v>
      </c>
      <c r="B41" s="11">
        <v>337664.1</v>
      </c>
      <c r="C41" s="7"/>
      <c r="D41" s="7"/>
      <c r="E41" s="7"/>
    </row>
    <row r="42" spans="1:5" ht="18.75" customHeight="1">
      <c r="A42" s="6" t="s">
        <v>34</v>
      </c>
      <c r="B42" s="7">
        <v>10709.07</v>
      </c>
      <c r="C42" s="7"/>
      <c r="D42" s="7"/>
      <c r="E42" s="7"/>
    </row>
    <row r="43" spans="1:5" ht="18.75" customHeight="1">
      <c r="A43" s="6" t="s">
        <v>35</v>
      </c>
      <c r="B43" s="7">
        <v>2000</v>
      </c>
      <c r="C43" s="7"/>
      <c r="D43" s="7"/>
      <c r="E43" s="7"/>
    </row>
    <row r="44" spans="1:5" ht="17.25" customHeight="1">
      <c r="A44" s="8" t="s">
        <v>16</v>
      </c>
      <c r="B44" s="9">
        <f>SUM(B27:B43)</f>
        <v>654536.4299999998</v>
      </c>
      <c r="C44" s="9">
        <f>SUM(C12:C25)</f>
        <v>614988.25</v>
      </c>
      <c r="D44" s="9">
        <f>SUM(D12:D25)</f>
        <v>40263.39</v>
      </c>
      <c r="E44" s="9">
        <f>SUM(E12:E25)</f>
        <v>574725.6499999999</v>
      </c>
    </row>
    <row r="45" ht="12" customHeight="1">
      <c r="B45" s="13"/>
    </row>
    <row r="46" spans="1:6" ht="18.75" customHeight="1">
      <c r="A46" s="15" t="s">
        <v>47</v>
      </c>
      <c r="B46" s="16">
        <f>C13+C14+C15+C20+C22+C23+C24</f>
        <v>385275.32999999996</v>
      </c>
      <c r="C46" s="13"/>
      <c r="F46" s="2"/>
    </row>
    <row r="47" spans="1:3" ht="14.25" customHeight="1">
      <c r="A47" s="15" t="s">
        <v>46</v>
      </c>
      <c r="B47" s="16">
        <f>D13+D14+D15+D19+D20+D22+D23+D24</f>
        <v>39367.52</v>
      </c>
      <c r="C47" s="15"/>
    </row>
    <row r="48" spans="1:6" ht="18" customHeight="1">
      <c r="A48" s="15" t="s">
        <v>50</v>
      </c>
      <c r="B48" s="16">
        <f>B46-B47</f>
        <v>345907.80999999994</v>
      </c>
      <c r="C48" s="15"/>
      <c r="F48" s="2"/>
    </row>
    <row r="49" spans="1:3" ht="14.25" customHeight="1">
      <c r="A49" s="15" t="s">
        <v>48</v>
      </c>
      <c r="B49" s="16">
        <f>C44-B46</f>
        <v>229712.92000000004</v>
      </c>
      <c r="C49" s="15"/>
    </row>
    <row r="50" spans="1:3" ht="14.25" customHeight="1">
      <c r="A50" s="15" t="s">
        <v>49</v>
      </c>
      <c r="B50" s="16">
        <f>D44-B47</f>
        <v>895.8700000000026</v>
      </c>
      <c r="C50" s="15"/>
    </row>
    <row r="51" spans="1:3" ht="14.25" customHeight="1">
      <c r="A51" s="15" t="s">
        <v>51</v>
      </c>
      <c r="B51" s="16">
        <f>B49-B50</f>
        <v>228817.05000000005</v>
      </c>
      <c r="C51" s="15"/>
    </row>
    <row r="52" spans="1:3" ht="14.25" customHeight="1">
      <c r="A52" s="15" t="s">
        <v>45</v>
      </c>
      <c r="B52" s="16">
        <f>E44</f>
        <v>574725.6499999999</v>
      </c>
      <c r="C52" s="15"/>
    </row>
    <row r="53" spans="1:2" ht="23.25" customHeight="1">
      <c r="A53" s="15" t="s">
        <v>52</v>
      </c>
      <c r="B53" s="17">
        <f>C44-B44</f>
        <v>-39548.17999999982</v>
      </c>
    </row>
    <row r="54" ht="14.25" customHeight="1">
      <c r="A54" s="15"/>
    </row>
    <row r="55" ht="14.25" customHeight="1">
      <c r="A55" s="15"/>
    </row>
    <row r="56" spans="1:5" ht="19.5" customHeight="1">
      <c r="A56" s="1" t="s">
        <v>18</v>
      </c>
      <c r="E56" s="2" t="s">
        <v>19</v>
      </c>
    </row>
    <row r="59" spans="1:4" ht="21" customHeight="1">
      <c r="A59" s="1" t="s">
        <v>21</v>
      </c>
      <c r="D59" s="2" t="s">
        <v>20</v>
      </c>
    </row>
    <row r="63" ht="14.25" customHeight="1">
      <c r="A63" s="14"/>
    </row>
  </sheetData>
  <sheetProtection/>
  <mergeCells count="7">
    <mergeCell ref="B9:B10"/>
    <mergeCell ref="C9:C10"/>
    <mergeCell ref="E9:E10"/>
    <mergeCell ref="D9:D10"/>
    <mergeCell ref="A5:E5"/>
    <mergeCell ref="A6:E6"/>
    <mergeCell ref="A7:E7"/>
  </mergeCells>
  <printOptions/>
  <pageMargins left="0.35433070866141736" right="0.1968503937007874" top="0.53" bottom="0.46" header="0.5118110236220472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Turkeev</cp:lastModifiedBy>
  <cp:lastPrinted>2015-02-27T06:02:36Z</cp:lastPrinted>
  <dcterms:created xsi:type="dcterms:W3CDTF">2015-01-20T09:21:11Z</dcterms:created>
  <dcterms:modified xsi:type="dcterms:W3CDTF">2015-03-18T11:12:31Z</dcterms:modified>
  <cp:category/>
  <cp:version/>
  <cp:contentType/>
  <cp:contentStatus/>
  <cp:revision>1</cp:revision>
</cp:coreProperties>
</file>